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y153\Desktop\Årsmøte\"/>
    </mc:Choice>
  </mc:AlternateContent>
  <xr:revisionPtr revIDLastSave="0" documentId="8_{67E0444C-CC24-49FF-A3C4-AD328260B241}" xr6:coauthVersionLast="45" xr6:coauthVersionMax="45" xr10:uidLastSave="{00000000-0000-0000-0000-000000000000}"/>
  <bookViews>
    <workbookView xWindow="22932" yWindow="1776" windowWidth="23256" windowHeight="12576" xr2:uid="{00000000-000D-0000-FFFF-FFFF00000000}"/>
  </bookViews>
  <sheets>
    <sheet name="Ark1" sheetId="1" r:id="rId1"/>
  </sheets>
  <definedNames>
    <definedName name="_xlnm.Print_Area" localSheetId="0">'Ark1'!$A$1:$G$113</definedName>
    <definedName name="_xlnm.Print_Titles" localSheetId="0">'Ark1'!$3:$4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87" i="1" l="1"/>
  <c r="H105" i="1"/>
  <c r="H81" i="1"/>
  <c r="H51" i="1"/>
  <c r="H38" i="1"/>
  <c r="H109" i="1"/>
  <c r="H110" i="1" l="1"/>
  <c r="H111" i="1" s="1"/>
  <c r="G105" i="1"/>
  <c r="G87" i="1"/>
  <c r="G81" i="1"/>
  <c r="G51" i="1"/>
  <c r="G38" i="1"/>
  <c r="G9" i="1"/>
  <c r="G26" i="1" s="1"/>
  <c r="G109" i="1" l="1"/>
  <c r="G110" i="1"/>
  <c r="G111" i="1" s="1"/>
  <c r="F105" i="1"/>
  <c r="D105" i="1" l="1"/>
  <c r="E105" i="1"/>
  <c r="D26" i="1"/>
  <c r="F26" i="1"/>
  <c r="D87" i="1" l="1"/>
  <c r="D109" i="1" s="1"/>
  <c r="E87" i="1"/>
  <c r="F81" i="1"/>
  <c r="E81" i="1"/>
  <c r="D81" i="1"/>
  <c r="F51" i="1"/>
  <c r="E51" i="1"/>
  <c r="D51" i="1"/>
  <c r="D38" i="1"/>
  <c r="D110" i="1" s="1"/>
  <c r="E38" i="1"/>
  <c r="F38" i="1"/>
  <c r="F110" i="1" s="1"/>
  <c r="E26" i="1"/>
  <c r="E109" i="1" l="1"/>
  <c r="E110" i="1"/>
  <c r="E111" i="1" s="1"/>
  <c r="F87" i="1"/>
  <c r="F109" i="1" l="1"/>
  <c r="F111" i="1" s="1"/>
  <c r="D111" i="1"/>
</calcChain>
</file>

<file path=xl/sharedStrings.xml><?xml version="1.0" encoding="utf-8"?>
<sst xmlns="http://schemas.openxmlformats.org/spreadsheetml/2006/main" count="130" uniqueCount="103">
  <si>
    <t>Tekst</t>
  </si>
  <si>
    <t>SUM kl. 3</t>
  </si>
  <si>
    <t>SUM kl. 4</t>
  </si>
  <si>
    <t>SUM kl. 5</t>
  </si>
  <si>
    <t>Leie lokaler</t>
  </si>
  <si>
    <t>Andre kostnader</t>
  </si>
  <si>
    <t>SUM kl. 6 og 7</t>
  </si>
  <si>
    <t>Renteinntekter</t>
  </si>
  <si>
    <t>SUM kl. 8</t>
  </si>
  <si>
    <t>Resultat</t>
  </si>
  <si>
    <t>Sum inntekter</t>
  </si>
  <si>
    <t>- sum kostnader</t>
  </si>
  <si>
    <t>Overskudd / underskudd (-)</t>
  </si>
  <si>
    <t>Noter</t>
  </si>
  <si>
    <t>Budsjett</t>
  </si>
  <si>
    <t>Statsstøtte</t>
  </si>
  <si>
    <t>Valgkamp</t>
  </si>
  <si>
    <t>Klasse 3</t>
  </si>
  <si>
    <t>Klasse 4</t>
  </si>
  <si>
    <t>Klasse 5</t>
  </si>
  <si>
    <t>Klasse 8</t>
  </si>
  <si>
    <t>Landsmøte</t>
  </si>
  <si>
    <t xml:space="preserve"> </t>
  </si>
  <si>
    <t>Økonomiaksjon</t>
  </si>
  <si>
    <t>Fylkesårsmøte</t>
  </si>
  <si>
    <t>Reiseutjevning</t>
  </si>
  <si>
    <t>Andre inntekter</t>
  </si>
  <si>
    <t>Senterkvinnene</t>
  </si>
  <si>
    <t>2019</t>
  </si>
  <si>
    <t>Inntekter</t>
  </si>
  <si>
    <t>Kostnader</t>
  </si>
  <si>
    <t>Kostnadsbærere</t>
  </si>
  <si>
    <t>Sum kostnadsbærere</t>
  </si>
  <si>
    <t>Senterungdommen</t>
  </si>
  <si>
    <t>Studieforbundet</t>
  </si>
  <si>
    <t>Fylkestingsgruppa</t>
  </si>
  <si>
    <t>Materiell</t>
  </si>
  <si>
    <t>Valgmateriell</t>
  </si>
  <si>
    <t>Distribusjon valgmateriell</t>
  </si>
  <si>
    <t>Salg av materiell og tjenester</t>
  </si>
  <si>
    <t>Egenandel ved arrangement</t>
  </si>
  <si>
    <t>Fylkesstøtte</t>
  </si>
  <si>
    <t>Voksenopplæringsmidler</t>
  </si>
  <si>
    <t>Andre tilskudd</t>
  </si>
  <si>
    <t>Støtte fra privatpersoner</t>
  </si>
  <si>
    <t>Støtte fra bedrifter</t>
  </si>
  <si>
    <t>Støtte fra arbeidslivorganisasjoner</t>
  </si>
  <si>
    <t>Støtte fra andre</t>
  </si>
  <si>
    <t>Overføringer fra andre partiledd</t>
  </si>
  <si>
    <t>Overført kontingentandel fra sentralledd</t>
  </si>
  <si>
    <t>Refusjon av utlegg</t>
  </si>
  <si>
    <t>Deltakeravgifter</t>
  </si>
  <si>
    <t>Lønnsandel fylkessekr.</t>
  </si>
  <si>
    <t>Lønn fylkesansatte</t>
  </si>
  <si>
    <t>Feriepenger</t>
  </si>
  <si>
    <t>Frikjøp tillitsvalgte</t>
  </si>
  <si>
    <t>Honorarer</t>
  </si>
  <si>
    <t>Forsikringer ansatte</t>
  </si>
  <si>
    <t>Arbeidsgiveravgift</t>
  </si>
  <si>
    <t>AGA feriepenger</t>
  </si>
  <si>
    <t>Velferdskostnader</t>
  </si>
  <si>
    <t>Klasse 7</t>
  </si>
  <si>
    <t xml:space="preserve">Klasse 6 </t>
  </si>
  <si>
    <t>Avskrivinger</t>
  </si>
  <si>
    <t>Lys, varme</t>
  </si>
  <si>
    <t>Renhold</t>
  </si>
  <si>
    <t>Annen kostnad lokaler</t>
  </si>
  <si>
    <t>Kantinekostnader</t>
  </si>
  <si>
    <t>Kopiering</t>
  </si>
  <si>
    <t>Datarekvisita</t>
  </si>
  <si>
    <t>Ikke aktivert driftsmateriale</t>
  </si>
  <si>
    <t xml:space="preserve">Kontorrekvisita </t>
  </si>
  <si>
    <t>PR-kostnader/trykksaker</t>
  </si>
  <si>
    <t>Aviser, tidsskrift</t>
  </si>
  <si>
    <t>Telekommunikasjon</t>
  </si>
  <si>
    <t>Porto</t>
  </si>
  <si>
    <t>Tingforsikringer</t>
  </si>
  <si>
    <t>Reisekost tillitsvalgt</t>
  </si>
  <si>
    <t>Reisekostnader ansatt</t>
  </si>
  <si>
    <t xml:space="preserve">Gaver </t>
  </si>
  <si>
    <t>Møtekostnader</t>
  </si>
  <si>
    <t>Intern partioverføring (serviceavgift )</t>
  </si>
  <si>
    <t>Bank, kortgebyr</t>
  </si>
  <si>
    <t xml:space="preserve">Tap på fordringer </t>
  </si>
  <si>
    <t>Finansinntekter</t>
  </si>
  <si>
    <t>Fylkesstyremøter</t>
  </si>
  <si>
    <t>Landsstyremøter</t>
  </si>
  <si>
    <t>Nominasjonsmøte</t>
  </si>
  <si>
    <t>Folkevalgtsamlinger</t>
  </si>
  <si>
    <t>Lokallagssamlinger</t>
  </si>
  <si>
    <t>Ordførersamlinger</t>
  </si>
  <si>
    <t>Andre kurs og samlinger</t>
  </si>
  <si>
    <t>Organisasjonsutvikling</t>
  </si>
  <si>
    <t>Overføring fra SUL</t>
  </si>
  <si>
    <t>Overføring fra fylkestingsgruppa</t>
  </si>
  <si>
    <t>Viken</t>
  </si>
  <si>
    <t>Jubileumsbok SP 100 år</t>
  </si>
  <si>
    <t>100 årsmarkering</t>
  </si>
  <si>
    <t>Budsjett 2020</t>
  </si>
  <si>
    <t>Budsjett 2021</t>
  </si>
  <si>
    <t>Regnskap 2020</t>
  </si>
  <si>
    <t>Regnskap 2019</t>
  </si>
  <si>
    <t>Akershus Senterparti Budsjett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</si>
</sst>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&quot;* #,##0.00_);_(&quot;kr&quot;* \(#,##0.00\);_(&quot;kr&quot;* &quot;-&quot;??_);_(@_)"/>
    <numFmt numFmtId="165" formatCode="_ * #,##0.00_ ;_ * \-#,##0.00_ ;_ * &quot;-&quot;??_ ;_ @_ "/>
    <numFmt numFmtId="166" formatCode="0.00;[Red]0.00"/>
    <numFmt numFmtId="167" formatCode="#,##0;[Red]#,##0"/>
    <numFmt numFmtId="168" formatCode="_ * #,##0_ ;_ * \-#,##0_ ;_ * &quot;-&quot;??_ ;_ @_ "/>
    <numFmt numFmtId="169" formatCode="_ [$kr-414]\ * #,##0_ ;_ [$kr-414]\ * \-#,##0_ ;_ [$kr-414]\ * &quot;-&quot;??_ ;_ @_ "/>
    <numFmt numFmtId="170" formatCode="_-&quot;kr&quot;\ * #,##0_-;\-&quot;kr&quot;\ * #,##0_-;_-&quot;kr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  <font>
      <i/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26"/>
      <color theme="6" tint="-0.249977111117893"/>
      <name val="Calibri"/>
      <family val="2"/>
      <scheme val="minor"/>
    </font>
    <font>
      <b/>
      <i/>
      <sz val="11"/>
      <color rgb="FF000080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0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4" fillId="0" borderId="0" xfId="0" applyNumberFormat="1" applyFont="1"/>
    <xf numFmtId="166" fontId="2" fillId="0" borderId="1" xfId="1" applyNumberFormat="1" applyFont="1" applyFill="1" applyBorder="1" applyAlignment="1" applyProtection="1">
      <alignment horizontal="center" vertical="center"/>
      <protection locked="0"/>
    </xf>
    <xf numFmtId="166" fontId="2" fillId="0" borderId="1" xfId="1" applyNumberFormat="1" applyFont="1" applyFill="1" applyBorder="1" applyAlignment="1" applyProtection="1">
      <alignment horizontal="center"/>
      <protection locked="0"/>
    </xf>
    <xf numFmtId="166" fontId="4" fillId="0" borderId="0" xfId="1" applyNumberFormat="1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/>
    <xf numFmtId="3" fontId="4" fillId="0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8" fontId="4" fillId="0" borderId="0" xfId="1" applyNumberFormat="1" applyFont="1" applyFill="1"/>
    <xf numFmtId="169" fontId="4" fillId="0" borderId="0" xfId="1" applyNumberFormat="1" applyFont="1" applyFill="1" applyBorder="1" applyAlignment="1"/>
    <xf numFmtId="166" fontId="5" fillId="0" borderId="0" xfId="1" applyNumberFormat="1" applyFont="1" applyFill="1" applyBorder="1" applyAlignment="1"/>
    <xf numFmtId="3" fontId="4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2" fillId="0" borderId="0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0" borderId="4" xfId="0" applyFont="1" applyBorder="1"/>
    <xf numFmtId="3" fontId="4" fillId="0" borderId="4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/>
    <xf numFmtId="49" fontId="4" fillId="0" borderId="4" xfId="0" applyNumberFormat="1" applyFont="1" applyFill="1" applyBorder="1" applyAlignment="1"/>
    <xf numFmtId="167" fontId="4" fillId="0" borderId="4" xfId="1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/>
    <xf numFmtId="0" fontId="0" fillId="0" borderId="4" xfId="0" applyBorder="1"/>
    <xf numFmtId="0" fontId="0" fillId="0" borderId="5" xfId="0" applyBorder="1"/>
    <xf numFmtId="49" fontId="3" fillId="0" borderId="5" xfId="0" applyNumberFormat="1" applyFont="1" applyFill="1" applyBorder="1" applyAlignment="1">
      <alignment horizontal="left"/>
    </xf>
    <xf numFmtId="3" fontId="4" fillId="0" borderId="5" xfId="1" applyNumberFormat="1" applyFont="1" applyFill="1" applyBorder="1" applyAlignment="1">
      <alignment horizontal="center" vertical="center"/>
    </xf>
    <xf numFmtId="167" fontId="4" fillId="0" borderId="5" xfId="1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/>
    </xf>
    <xf numFmtId="0" fontId="0" fillId="0" borderId="8" xfId="0" applyBorder="1"/>
    <xf numFmtId="167" fontId="4" fillId="0" borderId="8" xfId="1" applyNumberFormat="1" applyFont="1" applyFill="1" applyBorder="1" applyAlignment="1">
      <alignment horizontal="center" vertical="center"/>
    </xf>
    <xf numFmtId="0" fontId="4" fillId="0" borderId="8" xfId="0" applyFont="1" applyBorder="1"/>
    <xf numFmtId="3" fontId="5" fillId="0" borderId="8" xfId="1" applyNumberFormat="1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/>
    <xf numFmtId="164" fontId="4" fillId="0" borderId="4" xfId="1" applyNumberFormat="1" applyFont="1" applyFill="1" applyBorder="1" applyAlignment="1"/>
    <xf numFmtId="164" fontId="4" fillId="0" borderId="5" xfId="1" applyNumberFormat="1" applyFont="1" applyFill="1" applyBorder="1" applyAlignment="1"/>
    <xf numFmtId="164" fontId="4" fillId="0" borderId="0" xfId="1" applyNumberFormat="1" applyFont="1" applyFill="1" applyBorder="1" applyAlignment="1"/>
    <xf numFmtId="164" fontId="4" fillId="0" borderId="8" xfId="1" applyNumberFormat="1" applyFont="1" applyFill="1" applyBorder="1" applyAlignment="1"/>
    <xf numFmtId="170" fontId="4" fillId="0" borderId="0" xfId="1" applyNumberFormat="1" applyFont="1" applyFill="1"/>
    <xf numFmtId="170" fontId="4" fillId="0" borderId="3" xfId="1" applyNumberFormat="1" applyFont="1" applyFill="1" applyBorder="1"/>
    <xf numFmtId="170" fontId="2" fillId="0" borderId="1" xfId="1" applyNumberFormat="1" applyFont="1" applyFill="1" applyBorder="1" applyAlignment="1" applyProtection="1">
      <alignment horizontal="center"/>
      <protection locked="0"/>
    </xf>
    <xf numFmtId="170" fontId="6" fillId="2" borderId="7" xfId="1" applyNumberFormat="1" applyFont="1" applyFill="1" applyBorder="1" applyAlignment="1">
      <alignment horizontal="center"/>
    </xf>
    <xf numFmtId="170" fontId="2" fillId="0" borderId="0" xfId="1" applyNumberFormat="1" applyFont="1" applyFill="1" applyBorder="1" applyAlignment="1" applyProtection="1">
      <alignment horizontal="center"/>
      <protection locked="0"/>
    </xf>
    <xf numFmtId="170" fontId="4" fillId="2" borderId="0" xfId="1" applyNumberFormat="1" applyFont="1" applyFill="1" applyBorder="1" applyAlignment="1">
      <alignment horizontal="center"/>
    </xf>
    <xf numFmtId="170" fontId="4" fillId="0" borderId="0" xfId="1" applyNumberFormat="1" applyFont="1" applyFill="1" applyBorder="1" applyAlignment="1"/>
    <xf numFmtId="170" fontId="4" fillId="2" borderId="0" xfId="1" applyNumberFormat="1" applyFont="1" applyFill="1" applyBorder="1"/>
    <xf numFmtId="170" fontId="4" fillId="0" borderId="4" xfId="1" applyNumberFormat="1" applyFont="1" applyFill="1" applyBorder="1" applyAlignment="1"/>
    <xf numFmtId="170" fontId="4" fillId="2" borderId="4" xfId="1" applyNumberFormat="1" applyFont="1" applyFill="1" applyBorder="1"/>
    <xf numFmtId="170" fontId="4" fillId="2" borderId="5" xfId="1" applyNumberFormat="1" applyFont="1" applyFill="1" applyBorder="1"/>
    <xf numFmtId="170" fontId="4" fillId="2" borderId="0" xfId="1" applyNumberFormat="1" applyFont="1" applyFill="1"/>
    <xf numFmtId="170" fontId="4" fillId="0" borderId="8" xfId="1" applyNumberFormat="1" applyFont="1" applyFill="1" applyBorder="1" applyAlignment="1"/>
    <xf numFmtId="170" fontId="4" fillId="2" borderId="8" xfId="1" applyNumberFormat="1" applyFont="1" applyFill="1" applyBorder="1"/>
    <xf numFmtId="170" fontId="4" fillId="0" borderId="2" xfId="1" applyNumberFormat="1" applyFont="1" applyFill="1" applyBorder="1" applyAlignment="1"/>
    <xf numFmtId="0" fontId="0" fillId="0" borderId="3" xfId="0" applyBorder="1"/>
    <xf numFmtId="170" fontId="10" fillId="0" borderId="5" xfId="1" applyNumberFormat="1" applyFont="1" applyFill="1" applyBorder="1" applyAlignment="1"/>
    <xf numFmtId="170" fontId="10" fillId="2" borderId="5" xfId="1" applyNumberFormat="1" applyFont="1" applyFill="1" applyBorder="1"/>
    <xf numFmtId="170" fontId="10" fillId="0" borderId="2" xfId="1" applyNumberFormat="1" applyFont="1" applyFill="1" applyBorder="1" applyAlignment="1"/>
    <xf numFmtId="170" fontId="10" fillId="2" borderId="6" xfId="1" applyNumberFormat="1" applyFont="1" applyFill="1" applyBorder="1"/>
    <xf numFmtId="170" fontId="10" fillId="2" borderId="10" xfId="1" applyNumberFormat="1" applyFont="1" applyFill="1" applyBorder="1"/>
    <xf numFmtId="170" fontId="10" fillId="2" borderId="9" xfId="1" applyNumberFormat="1" applyFont="1" applyFill="1" applyBorder="1"/>
    <xf numFmtId="0" fontId="4" fillId="2" borderId="0" xfId="1" applyNumberFormat="1" applyFont="1" applyFill="1" applyBorder="1" applyAlignment="1">
      <alignment horizontal="center"/>
    </xf>
    <xf numFmtId="49" fontId="7" fillId="0" borderId="0" xfId="0" applyNumberFormat="1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3"/>
  <sheetViews>
    <sheetView tabSelected="1" topLeftCell="A100" zoomScale="130" zoomScaleNormal="130" zoomScaleSheetLayoutView="100" workbookViewId="0">
      <selection activeCell="G24" sqref="G24"/>
    </sheetView>
  </sheetViews>
  <sheetFormatPr baseColWidth="10" defaultColWidth="11.42578125" defaultRowHeight="15" x14ac:dyDescent="0.25"/>
  <cols>
    <col min="2" max="2" width="36" style="5" bestFit="1" customWidth="1"/>
    <col min="3" max="3" width="6.140625" style="12" bestFit="1" customWidth="1"/>
    <col min="4" max="4" width="16.7109375" style="13" hidden="1" customWidth="1"/>
    <col min="5" max="5" width="16.5703125" style="46" customWidth="1"/>
    <col min="6" max="6" width="18.7109375" style="46" customWidth="1"/>
    <col min="7" max="7" width="16.7109375" style="46" bestFit="1" customWidth="1"/>
    <col min="8" max="8" width="16.7109375" customWidth="1"/>
    <col min="9" max="9" width="15.42578125" bestFit="1" customWidth="1"/>
  </cols>
  <sheetData>
    <row r="1" spans="1:8" ht="33.75" x14ac:dyDescent="0.5">
      <c r="B1" s="69" t="s">
        <v>102</v>
      </c>
      <c r="C1" s="69"/>
      <c r="D1" s="69"/>
      <c r="E1" s="69"/>
      <c r="F1" s="69"/>
      <c r="G1" s="69"/>
      <c r="H1" s="69"/>
    </row>
    <row r="2" spans="1:8" ht="15.75" thickBot="1" x14ac:dyDescent="0.3">
      <c r="F2" s="47"/>
      <c r="G2" s="47"/>
      <c r="H2" s="61"/>
    </row>
    <row r="3" spans="1:8" x14ac:dyDescent="0.25">
      <c r="B3" s="1" t="s">
        <v>0</v>
      </c>
      <c r="C3" s="6" t="s">
        <v>13</v>
      </c>
      <c r="D3" s="7" t="s">
        <v>14</v>
      </c>
      <c r="E3" s="48" t="s">
        <v>101</v>
      </c>
      <c r="F3" s="49" t="s">
        <v>98</v>
      </c>
      <c r="G3" s="49" t="s">
        <v>100</v>
      </c>
      <c r="H3" s="49" t="s">
        <v>99</v>
      </c>
    </row>
    <row r="4" spans="1:8" x14ac:dyDescent="0.25">
      <c r="B4" s="21"/>
      <c r="C4" s="22"/>
      <c r="D4" s="17" t="s">
        <v>28</v>
      </c>
      <c r="E4" s="50"/>
      <c r="F4" s="51"/>
      <c r="G4" s="68"/>
      <c r="H4" s="53"/>
    </row>
    <row r="5" spans="1:8" x14ac:dyDescent="0.25">
      <c r="A5" s="23"/>
      <c r="B5" s="19" t="s">
        <v>29</v>
      </c>
      <c r="C5" s="8"/>
      <c r="D5" s="15" t="s">
        <v>22</v>
      </c>
      <c r="E5" s="52"/>
      <c r="F5" s="53"/>
      <c r="G5" s="53"/>
      <c r="H5" s="53"/>
    </row>
    <row r="6" spans="1:8" x14ac:dyDescent="0.25">
      <c r="A6" s="23"/>
      <c r="B6" s="3" t="s">
        <v>17</v>
      </c>
      <c r="C6" s="9"/>
      <c r="D6" s="10"/>
      <c r="E6" s="52"/>
      <c r="F6" s="53"/>
      <c r="G6" s="53"/>
      <c r="H6" s="53"/>
    </row>
    <row r="7" spans="1:8" x14ac:dyDescent="0.25">
      <c r="A7" s="24">
        <v>3100</v>
      </c>
      <c r="B7" s="24" t="s">
        <v>39</v>
      </c>
      <c r="C7" s="25"/>
      <c r="D7" s="42"/>
      <c r="E7" s="54"/>
      <c r="F7" s="55"/>
      <c r="G7" s="55">
        <v>-8553</v>
      </c>
      <c r="H7" s="55">
        <v>-5000</v>
      </c>
    </row>
    <row r="8" spans="1:8" x14ac:dyDescent="0.25">
      <c r="A8" s="24">
        <v>3101</v>
      </c>
      <c r="B8" s="24" t="s">
        <v>40</v>
      </c>
      <c r="C8" s="25"/>
      <c r="D8" s="42">
        <v>0</v>
      </c>
      <c r="E8" s="54">
        <v>-71250</v>
      </c>
      <c r="F8" s="55">
        <v>0</v>
      </c>
      <c r="G8" s="55">
        <v>-243800</v>
      </c>
      <c r="H8" s="55"/>
    </row>
    <row r="9" spans="1:8" x14ac:dyDescent="0.25">
      <c r="A9" s="24">
        <v>3400</v>
      </c>
      <c r="B9" s="24" t="s">
        <v>15</v>
      </c>
      <c r="C9" s="26"/>
      <c r="D9" s="42">
        <v>-345000</v>
      </c>
      <c r="E9" s="54">
        <v>-342143</v>
      </c>
      <c r="F9" s="55">
        <v>-855666.46</v>
      </c>
      <c r="G9" s="55">
        <f>-789538-22043</f>
        <v>-811581</v>
      </c>
      <c r="H9" s="55">
        <v>-814825.11</v>
      </c>
    </row>
    <row r="10" spans="1:8" x14ac:dyDescent="0.25">
      <c r="A10" s="24">
        <v>3410</v>
      </c>
      <c r="B10" s="24" t="s">
        <v>41</v>
      </c>
      <c r="C10" s="26"/>
      <c r="D10" s="42">
        <v>0</v>
      </c>
      <c r="E10" s="54">
        <v>0</v>
      </c>
      <c r="F10" s="55">
        <v>0</v>
      </c>
      <c r="G10" s="55"/>
      <c r="H10" s="55"/>
    </row>
    <row r="11" spans="1:8" x14ac:dyDescent="0.25">
      <c r="A11" s="24">
        <v>3420</v>
      </c>
      <c r="B11" s="24" t="s">
        <v>42</v>
      </c>
      <c r="C11" s="26"/>
      <c r="D11" s="42">
        <v>-10000</v>
      </c>
      <c r="E11" s="54">
        <v>-9139</v>
      </c>
      <c r="F11" s="55">
        <v>-12000</v>
      </c>
      <c r="G11" s="55">
        <v>-8532</v>
      </c>
      <c r="H11" s="55">
        <v>-10000</v>
      </c>
    </row>
    <row r="12" spans="1:8" x14ac:dyDescent="0.25">
      <c r="A12" s="24">
        <v>3430</v>
      </c>
      <c r="B12" s="24" t="s">
        <v>43</v>
      </c>
      <c r="C12" s="26"/>
      <c r="D12" s="42"/>
      <c r="E12" s="54"/>
      <c r="F12" s="55"/>
      <c r="G12" s="55"/>
      <c r="H12" s="55"/>
    </row>
    <row r="13" spans="1:8" x14ac:dyDescent="0.25">
      <c r="A13" s="24">
        <v>3900</v>
      </c>
      <c r="B13" s="24" t="s">
        <v>23</v>
      </c>
      <c r="C13" s="26"/>
      <c r="D13" s="42">
        <v>-20000</v>
      </c>
      <c r="E13" s="54">
        <v>0</v>
      </c>
      <c r="F13" s="55">
        <v>0</v>
      </c>
      <c r="G13" s="55"/>
      <c r="H13" s="55"/>
    </row>
    <row r="14" spans="1:8" x14ac:dyDescent="0.25">
      <c r="A14" s="24">
        <v>3910</v>
      </c>
      <c r="B14" s="24" t="s">
        <v>44</v>
      </c>
      <c r="C14" s="26"/>
      <c r="D14" s="42"/>
      <c r="E14" s="54"/>
      <c r="F14" s="55"/>
      <c r="G14" s="55"/>
      <c r="H14" s="55"/>
    </row>
    <row r="15" spans="1:8" x14ac:dyDescent="0.25">
      <c r="A15" s="24">
        <v>3911</v>
      </c>
      <c r="B15" s="24" t="s">
        <v>45</v>
      </c>
      <c r="C15" s="26"/>
      <c r="D15" s="42"/>
      <c r="E15" s="54"/>
      <c r="F15" s="55"/>
      <c r="G15" s="55"/>
      <c r="H15" s="55"/>
    </row>
    <row r="16" spans="1:8" x14ac:dyDescent="0.25">
      <c r="A16" s="24">
        <v>3912</v>
      </c>
      <c r="B16" s="24" t="s">
        <v>46</v>
      </c>
      <c r="C16" s="26"/>
      <c r="D16" s="42"/>
      <c r="E16" s="54"/>
      <c r="F16" s="55"/>
      <c r="G16" s="55"/>
      <c r="H16" s="55"/>
    </row>
    <row r="17" spans="1:8" x14ac:dyDescent="0.25">
      <c r="A17" s="24">
        <v>3913</v>
      </c>
      <c r="B17" s="24" t="s">
        <v>47</v>
      </c>
      <c r="C17" s="26"/>
      <c r="D17" s="42"/>
      <c r="E17" s="54"/>
      <c r="F17" s="55"/>
      <c r="G17" s="55"/>
      <c r="H17" s="55"/>
    </row>
    <row r="18" spans="1:8" x14ac:dyDescent="0.25">
      <c r="A18" s="24">
        <v>3914</v>
      </c>
      <c r="B18" s="24" t="s">
        <v>94</v>
      </c>
      <c r="C18" s="26"/>
      <c r="D18" s="42">
        <v>-210000</v>
      </c>
      <c r="E18" s="54">
        <v>-210000</v>
      </c>
      <c r="F18" s="55">
        <v>0</v>
      </c>
      <c r="G18" s="55">
        <v>-10000</v>
      </c>
      <c r="H18" s="55">
        <v>-10000</v>
      </c>
    </row>
    <row r="19" spans="1:8" x14ac:dyDescent="0.25">
      <c r="A19" s="24">
        <v>3915</v>
      </c>
      <c r="B19" s="24" t="s">
        <v>93</v>
      </c>
      <c r="C19" s="26"/>
      <c r="D19" s="42"/>
      <c r="E19" s="54"/>
      <c r="F19" s="55"/>
      <c r="G19" s="55"/>
      <c r="H19" s="55"/>
    </row>
    <row r="20" spans="1:8" x14ac:dyDescent="0.25">
      <c r="A20" s="24">
        <v>3917</v>
      </c>
      <c r="B20" s="24" t="s">
        <v>49</v>
      </c>
      <c r="C20" s="26"/>
      <c r="D20" s="42">
        <v>-150000</v>
      </c>
      <c r="E20" s="54">
        <v>-155535</v>
      </c>
      <c r="F20" s="55">
        <v>-150000</v>
      </c>
      <c r="G20" s="55">
        <v>-167082</v>
      </c>
      <c r="H20" s="55">
        <v>-170000</v>
      </c>
    </row>
    <row r="21" spans="1:8" x14ac:dyDescent="0.25">
      <c r="A21" s="24">
        <v>3920</v>
      </c>
      <c r="B21" s="24" t="s">
        <v>50</v>
      </c>
      <c r="C21" s="26"/>
      <c r="D21" s="42"/>
      <c r="E21" s="54" t="s">
        <v>22</v>
      </c>
      <c r="F21" s="55"/>
      <c r="G21" s="55">
        <v>-1917</v>
      </c>
      <c r="H21" s="55">
        <v>-200000</v>
      </c>
    </row>
    <row r="22" spans="1:8" x14ac:dyDescent="0.25">
      <c r="A22" s="24">
        <v>3930</v>
      </c>
      <c r="B22" s="24" t="s">
        <v>25</v>
      </c>
      <c r="C22" s="26"/>
      <c r="D22" s="42" t="s">
        <v>22</v>
      </c>
      <c r="E22" s="54" t="s">
        <v>22</v>
      </c>
      <c r="F22" s="55"/>
      <c r="G22" s="55"/>
      <c r="H22" s="55"/>
    </row>
    <row r="23" spans="1:8" x14ac:dyDescent="0.25">
      <c r="A23" s="24">
        <v>3940</v>
      </c>
      <c r="B23" s="24" t="s">
        <v>51</v>
      </c>
      <c r="C23" s="26"/>
      <c r="D23" s="42"/>
      <c r="E23" s="54" t="s">
        <v>22</v>
      </c>
      <c r="F23" s="55"/>
      <c r="G23" s="55"/>
      <c r="H23" s="55"/>
    </row>
    <row r="24" spans="1:8" x14ac:dyDescent="0.25">
      <c r="A24" s="27">
        <v>3990</v>
      </c>
      <c r="B24" s="28" t="s">
        <v>26</v>
      </c>
      <c r="C24" s="26"/>
      <c r="D24" s="42">
        <v>-25000</v>
      </c>
      <c r="E24" s="54">
        <v>-311659</v>
      </c>
      <c r="F24" s="55">
        <v>-25000</v>
      </c>
      <c r="G24" s="55">
        <v>-65</v>
      </c>
      <c r="H24" s="55">
        <v>-20000</v>
      </c>
    </row>
    <row r="25" spans="1:8" x14ac:dyDescent="0.25">
      <c r="A25" s="27"/>
      <c r="B25" s="28"/>
      <c r="C25" s="26"/>
      <c r="D25" s="42"/>
      <c r="E25" s="54"/>
      <c r="F25" s="55"/>
      <c r="G25" s="55"/>
      <c r="H25" s="55"/>
    </row>
    <row r="26" spans="1:8" ht="15.75" thickBot="1" x14ac:dyDescent="0.3">
      <c r="A26" s="32"/>
      <c r="B26" s="33" t="s">
        <v>1</v>
      </c>
      <c r="C26" s="34"/>
      <c r="D26" s="43">
        <f>SUM(D7:D24)</f>
        <v>-760000</v>
      </c>
      <c r="E26" s="62">
        <f>SUM(E7:E24)</f>
        <v>-1099726</v>
      </c>
      <c r="F26" s="63">
        <f>SUM(F7:F24)</f>
        <v>-1042666.46</v>
      </c>
      <c r="G26" s="63">
        <f>SUM(G7:G25)</f>
        <v>-1251530</v>
      </c>
      <c r="H26" s="63">
        <f>SUM(H7:H25)</f>
        <v>-1229825.1099999999</v>
      </c>
    </row>
    <row r="27" spans="1:8" x14ac:dyDescent="0.25">
      <c r="B27" s="2"/>
      <c r="C27" s="16"/>
      <c r="D27" s="44"/>
      <c r="E27" s="52"/>
      <c r="F27" s="53"/>
      <c r="G27" s="53"/>
      <c r="H27" s="53"/>
    </row>
    <row r="28" spans="1:8" x14ac:dyDescent="0.25">
      <c r="B28" s="18" t="s">
        <v>30</v>
      </c>
      <c r="C28" s="9"/>
      <c r="D28" s="44"/>
      <c r="E28" s="52" t="s">
        <v>22</v>
      </c>
      <c r="F28" s="57"/>
      <c r="G28" s="57"/>
      <c r="H28" s="53"/>
    </row>
    <row r="29" spans="1:8" x14ac:dyDescent="0.25">
      <c r="B29" s="3" t="s">
        <v>18</v>
      </c>
      <c r="C29" s="9"/>
      <c r="D29" s="44"/>
      <c r="E29" s="52"/>
      <c r="F29" s="57"/>
      <c r="G29" s="57"/>
      <c r="H29" s="53"/>
    </row>
    <row r="30" spans="1:8" x14ac:dyDescent="0.25">
      <c r="A30" s="24">
        <v>4010</v>
      </c>
      <c r="B30" s="24" t="s">
        <v>33</v>
      </c>
      <c r="C30" s="29"/>
      <c r="D30" s="42">
        <v>25000</v>
      </c>
      <c r="E30" s="54">
        <v>25000</v>
      </c>
      <c r="F30" s="55">
        <v>0</v>
      </c>
      <c r="G30" s="55"/>
      <c r="H30" s="55"/>
    </row>
    <row r="31" spans="1:8" x14ac:dyDescent="0.25">
      <c r="A31" s="24">
        <v>4020</v>
      </c>
      <c r="B31" s="24" t="s">
        <v>27</v>
      </c>
      <c r="C31" s="29"/>
      <c r="D31" s="42">
        <v>21000</v>
      </c>
      <c r="E31" s="54">
        <v>3561</v>
      </c>
      <c r="F31" s="55">
        <v>25000</v>
      </c>
      <c r="G31" s="55"/>
      <c r="H31" s="55">
        <v>25000</v>
      </c>
    </row>
    <row r="32" spans="1:8" x14ac:dyDescent="0.25">
      <c r="A32" s="24">
        <v>4030</v>
      </c>
      <c r="B32" s="24" t="s">
        <v>34</v>
      </c>
      <c r="C32" s="29"/>
      <c r="D32" s="42"/>
      <c r="E32" s="54"/>
      <c r="F32" s="55"/>
      <c r="G32" s="55"/>
      <c r="H32" s="55">
        <v>10000</v>
      </c>
    </row>
    <row r="33" spans="1:8" x14ac:dyDescent="0.25">
      <c r="A33" s="24">
        <v>4040</v>
      </c>
      <c r="B33" s="24" t="s">
        <v>35</v>
      </c>
      <c r="C33" s="29"/>
      <c r="D33" s="42"/>
      <c r="E33" s="54"/>
      <c r="F33" s="55"/>
      <c r="G33" s="55"/>
      <c r="H33" s="55"/>
    </row>
    <row r="34" spans="1:8" x14ac:dyDescent="0.25">
      <c r="A34" s="24">
        <v>4200</v>
      </c>
      <c r="B34" s="24" t="s">
        <v>36</v>
      </c>
      <c r="C34" s="29"/>
      <c r="D34" s="42"/>
      <c r="E34" s="54"/>
      <c r="F34" s="55"/>
      <c r="G34" s="55"/>
      <c r="H34" s="55"/>
    </row>
    <row r="35" spans="1:8" x14ac:dyDescent="0.25">
      <c r="A35" s="24">
        <v>4210</v>
      </c>
      <c r="B35" s="24" t="s">
        <v>37</v>
      </c>
      <c r="C35" s="29"/>
      <c r="D35" s="42"/>
      <c r="E35" s="54"/>
      <c r="F35" s="55"/>
      <c r="G35" s="55"/>
      <c r="H35" s="55"/>
    </row>
    <row r="36" spans="1:8" x14ac:dyDescent="0.25">
      <c r="A36" s="24">
        <v>4260</v>
      </c>
      <c r="B36" s="24" t="s">
        <v>38</v>
      </c>
      <c r="C36" s="29"/>
      <c r="D36" s="42"/>
      <c r="E36" s="54"/>
      <c r="F36" s="55"/>
      <c r="G36" s="55"/>
      <c r="H36" s="55">
        <v>20000</v>
      </c>
    </row>
    <row r="37" spans="1:8" x14ac:dyDescent="0.25">
      <c r="A37" s="31"/>
      <c r="B37" s="28" t="s">
        <v>22</v>
      </c>
      <c r="C37" s="29"/>
      <c r="D37" s="42" t="s">
        <v>22</v>
      </c>
      <c r="E37" s="54" t="s">
        <v>22</v>
      </c>
      <c r="F37" s="55"/>
      <c r="G37" s="55"/>
      <c r="H37" s="55"/>
    </row>
    <row r="38" spans="1:8" ht="15.75" thickBot="1" x14ac:dyDescent="0.3">
      <c r="A38" s="32"/>
      <c r="B38" s="33" t="s">
        <v>2</v>
      </c>
      <c r="C38" s="35"/>
      <c r="D38" s="43">
        <f>SUM(D30:D37)</f>
        <v>46000</v>
      </c>
      <c r="E38" s="62">
        <f>SUM(E30:E37)</f>
        <v>28561</v>
      </c>
      <c r="F38" s="63">
        <f>SUM(F30:F37)</f>
        <v>25000</v>
      </c>
      <c r="G38" s="63">
        <f>SUM(G30:G37)</f>
        <v>0</v>
      </c>
      <c r="H38" s="63">
        <f>SUM(H30:H37)</f>
        <v>55000</v>
      </c>
    </row>
    <row r="39" spans="1:8" x14ac:dyDescent="0.25">
      <c r="B39" s="3"/>
      <c r="C39" s="9"/>
      <c r="D39" s="44"/>
      <c r="E39" s="52" t="s">
        <v>22</v>
      </c>
      <c r="F39" s="57"/>
      <c r="G39" s="57"/>
      <c r="H39" s="53"/>
    </row>
    <row r="40" spans="1:8" x14ac:dyDescent="0.25">
      <c r="B40" s="3" t="s">
        <v>19</v>
      </c>
      <c r="C40" s="9"/>
      <c r="D40" s="44"/>
      <c r="E40" s="52" t="s">
        <v>22</v>
      </c>
      <c r="F40" s="57"/>
      <c r="G40" s="57"/>
      <c r="H40" s="53"/>
    </row>
    <row r="41" spans="1:8" x14ac:dyDescent="0.25">
      <c r="A41" s="24">
        <v>5000</v>
      </c>
      <c r="B41" s="24" t="s">
        <v>52</v>
      </c>
      <c r="C41" s="29"/>
      <c r="D41" s="42">
        <v>185000</v>
      </c>
      <c r="E41" s="54">
        <v>243467</v>
      </c>
      <c r="F41" s="55">
        <v>130000</v>
      </c>
      <c r="G41" s="55">
        <v>86281</v>
      </c>
      <c r="H41" s="55">
        <v>100000</v>
      </c>
    </row>
    <row r="42" spans="1:8" x14ac:dyDescent="0.25">
      <c r="A42" s="24">
        <v>5002</v>
      </c>
      <c r="B42" s="24" t="s">
        <v>53</v>
      </c>
      <c r="C42" s="29"/>
      <c r="D42" s="42"/>
      <c r="E42" s="54"/>
      <c r="F42" s="55"/>
      <c r="G42" s="55"/>
      <c r="H42" s="55"/>
    </row>
    <row r="43" spans="1:8" x14ac:dyDescent="0.25">
      <c r="A43" s="24">
        <v>5020</v>
      </c>
      <c r="B43" s="24" t="s">
        <v>54</v>
      </c>
      <c r="C43" s="29"/>
      <c r="D43" s="42"/>
      <c r="E43" s="54"/>
      <c r="F43" s="55"/>
      <c r="G43" s="55"/>
      <c r="H43" s="55"/>
    </row>
    <row r="44" spans="1:8" x14ac:dyDescent="0.25">
      <c r="A44" s="24">
        <v>5050</v>
      </c>
      <c r="B44" s="24" t="s">
        <v>55</v>
      </c>
      <c r="C44" s="29"/>
      <c r="D44" s="42">
        <v>0</v>
      </c>
      <c r="E44" s="54">
        <v>0</v>
      </c>
      <c r="F44" s="55">
        <v>0</v>
      </c>
      <c r="G44" s="55"/>
      <c r="H44" s="55"/>
    </row>
    <row r="45" spans="1:8" x14ac:dyDescent="0.25">
      <c r="A45" s="24">
        <v>5051</v>
      </c>
      <c r="B45" s="24" t="s">
        <v>56</v>
      </c>
      <c r="C45" s="29"/>
      <c r="D45" s="42">
        <v>20000</v>
      </c>
      <c r="E45" s="54"/>
      <c r="F45" s="55">
        <v>20000</v>
      </c>
      <c r="G45" s="55">
        <v>22820</v>
      </c>
      <c r="H45" s="55">
        <v>20000</v>
      </c>
    </row>
    <row r="46" spans="1:8" x14ac:dyDescent="0.25">
      <c r="A46" s="24">
        <v>5310</v>
      </c>
      <c r="B46" s="24" t="s">
        <v>57</v>
      </c>
      <c r="C46" s="29"/>
      <c r="D46" s="42">
        <v>4000</v>
      </c>
      <c r="E46" s="54">
        <v>1380</v>
      </c>
      <c r="F46" s="55">
        <v>4000</v>
      </c>
      <c r="G46" s="55">
        <v>8082</v>
      </c>
      <c r="H46" s="55">
        <v>8000</v>
      </c>
    </row>
    <row r="47" spans="1:8" x14ac:dyDescent="0.25">
      <c r="A47" s="24">
        <v>5400</v>
      </c>
      <c r="B47" s="24" t="s">
        <v>58</v>
      </c>
      <c r="C47" s="29"/>
      <c r="D47" s="42"/>
      <c r="E47" s="54"/>
      <c r="F47" s="55"/>
      <c r="G47" s="55"/>
      <c r="H47" s="55"/>
    </row>
    <row r="48" spans="1:8" x14ac:dyDescent="0.25">
      <c r="A48" s="24">
        <v>5401</v>
      </c>
      <c r="B48" s="24" t="s">
        <v>59</v>
      </c>
      <c r="C48" s="29"/>
      <c r="D48" s="42"/>
      <c r="E48" s="54"/>
      <c r="F48" s="55"/>
      <c r="G48" s="55"/>
      <c r="H48" s="55"/>
    </row>
    <row r="49" spans="1:8" x14ac:dyDescent="0.25">
      <c r="A49" s="24">
        <v>5990</v>
      </c>
      <c r="B49" s="24" t="s">
        <v>60</v>
      </c>
      <c r="C49" s="29"/>
      <c r="D49" s="42" t="s">
        <v>22</v>
      </c>
      <c r="E49" s="54" t="s">
        <v>22</v>
      </c>
      <c r="F49" s="55"/>
      <c r="G49" s="55"/>
      <c r="H49" s="55"/>
    </row>
    <row r="50" spans="1:8" x14ac:dyDescent="0.25">
      <c r="A50" s="24"/>
      <c r="B50" s="24"/>
      <c r="C50" s="29"/>
      <c r="D50" s="42"/>
      <c r="E50" s="54"/>
      <c r="F50" s="55"/>
      <c r="G50" s="55"/>
      <c r="H50" s="55"/>
    </row>
    <row r="51" spans="1:8" ht="15.75" thickBot="1" x14ac:dyDescent="0.3">
      <c r="A51" s="32"/>
      <c r="B51" s="33" t="s">
        <v>3</v>
      </c>
      <c r="C51" s="35"/>
      <c r="D51" s="43">
        <f>SUM(D41:D49)</f>
        <v>209000</v>
      </c>
      <c r="E51" s="62">
        <f>SUM(E41:E49)</f>
        <v>244847</v>
      </c>
      <c r="F51" s="63">
        <f>SUM(F41:F49)</f>
        <v>154000</v>
      </c>
      <c r="G51" s="63">
        <f>SUM(G41:G50)</f>
        <v>117183</v>
      </c>
      <c r="H51" s="63">
        <f>SUM(H41:H50)</f>
        <v>128000</v>
      </c>
    </row>
    <row r="52" spans="1:8" x14ac:dyDescent="0.25">
      <c r="B52" s="3"/>
      <c r="C52" s="9"/>
      <c r="D52" s="44"/>
      <c r="E52" s="52" t="s">
        <v>22</v>
      </c>
      <c r="F52" s="57"/>
      <c r="G52" s="57"/>
      <c r="H52" s="53"/>
    </row>
    <row r="53" spans="1:8" x14ac:dyDescent="0.25">
      <c r="B53" s="3" t="s">
        <v>62</v>
      </c>
      <c r="C53" s="9"/>
      <c r="D53" s="44"/>
      <c r="E53" s="52" t="s">
        <v>22</v>
      </c>
      <c r="F53" s="57"/>
      <c r="G53" s="57"/>
      <c r="H53" s="53"/>
    </row>
    <row r="54" spans="1:8" x14ac:dyDescent="0.25">
      <c r="A54" s="24">
        <v>6010</v>
      </c>
      <c r="B54" s="24" t="s">
        <v>63</v>
      </c>
      <c r="C54" s="29"/>
      <c r="D54" s="42"/>
      <c r="E54" s="54"/>
      <c r="F54" s="55"/>
      <c r="G54" s="55"/>
      <c r="H54" s="55"/>
    </row>
    <row r="55" spans="1:8" x14ac:dyDescent="0.25">
      <c r="A55" s="24">
        <v>6300</v>
      </c>
      <c r="B55" s="24" t="s">
        <v>4</v>
      </c>
      <c r="C55" s="29"/>
      <c r="D55" s="42">
        <v>68000</v>
      </c>
      <c r="E55" s="54">
        <v>73238</v>
      </c>
      <c r="F55" s="55">
        <v>107000</v>
      </c>
      <c r="G55" s="55">
        <v>99788</v>
      </c>
      <c r="H55" s="55">
        <v>100000</v>
      </c>
    </row>
    <row r="56" spans="1:8" x14ac:dyDescent="0.25">
      <c r="A56" s="24">
        <v>6340</v>
      </c>
      <c r="B56" s="24" t="s">
        <v>64</v>
      </c>
      <c r="C56" s="29"/>
      <c r="D56" s="42">
        <v>5000</v>
      </c>
      <c r="E56" s="54">
        <v>4415</v>
      </c>
      <c r="F56" s="55">
        <v>5000</v>
      </c>
      <c r="G56" s="55">
        <v>5657</v>
      </c>
      <c r="H56" s="55">
        <v>5500</v>
      </c>
    </row>
    <row r="57" spans="1:8" x14ac:dyDescent="0.25">
      <c r="A57" s="24">
        <v>6360</v>
      </c>
      <c r="B57" s="24" t="s">
        <v>65</v>
      </c>
      <c r="C57" s="29"/>
      <c r="D57" s="42">
        <v>5700</v>
      </c>
      <c r="E57" s="54">
        <v>5519</v>
      </c>
      <c r="F57" s="55">
        <v>6000</v>
      </c>
      <c r="G57" s="55">
        <v>7071</v>
      </c>
      <c r="H57" s="55">
        <v>7000</v>
      </c>
    </row>
    <row r="58" spans="1:8" x14ac:dyDescent="0.25">
      <c r="A58" s="24">
        <v>6390</v>
      </c>
      <c r="B58" s="24" t="s">
        <v>66</v>
      </c>
      <c r="C58" s="29"/>
      <c r="D58" s="42"/>
      <c r="E58" s="54"/>
      <c r="F58" s="55"/>
      <c r="G58" s="55"/>
      <c r="H58" s="55"/>
    </row>
    <row r="59" spans="1:8" x14ac:dyDescent="0.25">
      <c r="A59" s="24">
        <v>6395</v>
      </c>
      <c r="B59" s="24" t="s">
        <v>67</v>
      </c>
      <c r="C59" s="29"/>
      <c r="D59" s="42"/>
      <c r="E59" s="54"/>
      <c r="F59" s="55"/>
      <c r="G59" s="55"/>
      <c r="H59" s="55">
        <v>8000</v>
      </c>
    </row>
    <row r="60" spans="1:8" x14ac:dyDescent="0.25">
      <c r="A60" s="24">
        <v>6430</v>
      </c>
      <c r="B60" s="24" t="s">
        <v>68</v>
      </c>
      <c r="C60" s="29"/>
      <c r="D60" s="42">
        <v>15000</v>
      </c>
      <c r="E60" s="54">
        <v>11886</v>
      </c>
      <c r="F60" s="55">
        <v>15000</v>
      </c>
      <c r="G60" s="55">
        <v>5409</v>
      </c>
      <c r="H60" s="55">
        <v>15000</v>
      </c>
    </row>
    <row r="61" spans="1:8" x14ac:dyDescent="0.25">
      <c r="A61" s="24">
        <v>6551</v>
      </c>
      <c r="B61" s="24" t="s">
        <v>69</v>
      </c>
      <c r="C61" s="29"/>
      <c r="D61" s="42">
        <v>10000</v>
      </c>
      <c r="E61" s="54">
        <v>5808</v>
      </c>
      <c r="F61" s="55">
        <v>10000</v>
      </c>
      <c r="G61" s="55">
        <v>2344</v>
      </c>
      <c r="H61" s="55">
        <v>5000</v>
      </c>
    </row>
    <row r="62" spans="1:8" x14ac:dyDescent="0.25">
      <c r="A62" s="24">
        <v>6590</v>
      </c>
      <c r="B62" s="24" t="s">
        <v>70</v>
      </c>
      <c r="C62" s="29"/>
      <c r="D62" s="42"/>
      <c r="E62" s="54"/>
      <c r="F62" s="55"/>
      <c r="G62" s="55">
        <v>8789</v>
      </c>
      <c r="H62" s="55">
        <v>15000</v>
      </c>
    </row>
    <row r="63" spans="1:8" x14ac:dyDescent="0.25">
      <c r="A63" s="24">
        <v>6800</v>
      </c>
      <c r="B63" s="24" t="s">
        <v>71</v>
      </c>
      <c r="C63" s="29"/>
      <c r="D63" s="42">
        <v>1500</v>
      </c>
      <c r="E63" s="54">
        <v>279</v>
      </c>
      <c r="F63" s="55">
        <v>1500</v>
      </c>
      <c r="G63" s="55">
        <v>40</v>
      </c>
      <c r="H63" s="55">
        <v>1000</v>
      </c>
    </row>
    <row r="64" spans="1:8" x14ac:dyDescent="0.25">
      <c r="A64" s="24">
        <v>6820</v>
      </c>
      <c r="B64" s="24" t="s">
        <v>72</v>
      </c>
      <c r="C64" s="29"/>
      <c r="D64" s="42">
        <v>0</v>
      </c>
      <c r="E64" s="54">
        <v>5203</v>
      </c>
      <c r="F64" s="55">
        <v>5000</v>
      </c>
      <c r="G64" s="55"/>
      <c r="H64" s="55">
        <v>5000</v>
      </c>
    </row>
    <row r="65" spans="1:8" x14ac:dyDescent="0.25">
      <c r="A65" s="24">
        <v>6840</v>
      </c>
      <c r="B65" s="24" t="s">
        <v>73</v>
      </c>
      <c r="C65" s="29"/>
      <c r="D65" s="42">
        <v>1000</v>
      </c>
      <c r="E65" s="54">
        <v>284</v>
      </c>
      <c r="F65" s="55">
        <v>1000</v>
      </c>
      <c r="G65" s="55">
        <v>1249</v>
      </c>
      <c r="H65" s="55">
        <v>5000</v>
      </c>
    </row>
    <row r="66" spans="1:8" x14ac:dyDescent="0.25">
      <c r="A66" s="24">
        <v>6900</v>
      </c>
      <c r="B66" s="24" t="s">
        <v>74</v>
      </c>
      <c r="C66" s="29"/>
      <c r="D66" s="42">
        <v>20000</v>
      </c>
      <c r="E66" s="54">
        <v>16668</v>
      </c>
      <c r="F66" s="55">
        <v>10000</v>
      </c>
      <c r="G66" s="55">
        <v>1110</v>
      </c>
      <c r="H66" s="55">
        <v>5000</v>
      </c>
    </row>
    <row r="67" spans="1:8" x14ac:dyDescent="0.25">
      <c r="A67" s="24">
        <v>6940</v>
      </c>
      <c r="B67" s="24" t="s">
        <v>75</v>
      </c>
      <c r="C67" s="29"/>
      <c r="D67" s="42">
        <v>4000</v>
      </c>
      <c r="E67" s="54">
        <v>3946</v>
      </c>
      <c r="F67" s="55">
        <v>4000</v>
      </c>
      <c r="G67" s="55"/>
      <c r="H67" s="55">
        <v>4000</v>
      </c>
    </row>
    <row r="68" spans="1:8" x14ac:dyDescent="0.25">
      <c r="A68" s="31"/>
      <c r="B68" s="28"/>
      <c r="C68" s="29"/>
      <c r="D68" s="42"/>
      <c r="E68" s="54"/>
      <c r="F68" s="55"/>
      <c r="G68" s="55"/>
      <c r="H68" s="55"/>
    </row>
    <row r="69" spans="1:8" x14ac:dyDescent="0.25">
      <c r="A69" s="31"/>
      <c r="B69" s="36" t="s">
        <v>61</v>
      </c>
      <c r="C69" s="29"/>
      <c r="D69" s="42"/>
      <c r="E69" s="54" t="s">
        <v>22</v>
      </c>
      <c r="F69" s="55"/>
      <c r="G69" s="55"/>
      <c r="H69" s="55"/>
    </row>
    <row r="70" spans="1:8" x14ac:dyDescent="0.25">
      <c r="A70" s="24">
        <v>7040</v>
      </c>
      <c r="B70" s="24" t="s">
        <v>76</v>
      </c>
      <c r="C70" s="29"/>
      <c r="D70" s="42"/>
      <c r="E70" s="54"/>
      <c r="F70" s="55"/>
      <c r="G70" s="55"/>
      <c r="H70" s="55"/>
    </row>
    <row r="71" spans="1:8" x14ac:dyDescent="0.25">
      <c r="A71" s="24">
        <v>7120</v>
      </c>
      <c r="B71" s="24" t="s">
        <v>77</v>
      </c>
      <c r="C71" s="29"/>
      <c r="D71" s="42">
        <v>5000</v>
      </c>
      <c r="E71" s="54">
        <v>810</v>
      </c>
      <c r="F71" s="55">
        <v>5000</v>
      </c>
      <c r="G71" s="55">
        <v>1968</v>
      </c>
      <c r="H71" s="55">
        <v>5000</v>
      </c>
    </row>
    <row r="72" spans="1:8" x14ac:dyDescent="0.25">
      <c r="A72" s="24">
        <v>7130</v>
      </c>
      <c r="B72" s="24" t="s">
        <v>78</v>
      </c>
      <c r="C72" s="29"/>
      <c r="D72" s="42"/>
      <c r="E72" s="54"/>
      <c r="F72" s="55">
        <v>2000</v>
      </c>
      <c r="G72" s="55"/>
      <c r="H72" s="55">
        <v>2000</v>
      </c>
    </row>
    <row r="73" spans="1:8" x14ac:dyDescent="0.25">
      <c r="A73" s="24">
        <v>7430</v>
      </c>
      <c r="B73" s="24" t="s">
        <v>79</v>
      </c>
      <c r="C73" s="29"/>
      <c r="D73" s="42">
        <v>2000</v>
      </c>
      <c r="E73" s="54">
        <v>1030</v>
      </c>
      <c r="F73" s="55">
        <v>5000</v>
      </c>
      <c r="G73" s="55">
        <v>3125</v>
      </c>
      <c r="H73" s="55">
        <v>5000</v>
      </c>
    </row>
    <row r="74" spans="1:8" x14ac:dyDescent="0.25">
      <c r="A74" s="24">
        <v>7700</v>
      </c>
      <c r="B74" s="24" t="s">
        <v>80</v>
      </c>
      <c r="C74" s="29"/>
      <c r="D74" s="42">
        <v>4000</v>
      </c>
      <c r="E74" s="54">
        <v>0</v>
      </c>
      <c r="F74" s="55">
        <v>5000</v>
      </c>
      <c r="G74" s="55">
        <v>8590</v>
      </c>
      <c r="H74" s="55">
        <v>5000</v>
      </c>
    </row>
    <row r="75" spans="1:8" x14ac:dyDescent="0.25">
      <c r="A75" s="24">
        <v>7750</v>
      </c>
      <c r="B75" s="24" t="s">
        <v>81</v>
      </c>
      <c r="C75" s="29"/>
      <c r="D75" s="42">
        <v>19000</v>
      </c>
      <c r="E75" s="54">
        <v>19000</v>
      </c>
      <c r="F75" s="55">
        <v>19000</v>
      </c>
      <c r="G75" s="55">
        <v>19000</v>
      </c>
      <c r="H75" s="55">
        <v>27000</v>
      </c>
    </row>
    <row r="76" spans="1:8" x14ac:dyDescent="0.25">
      <c r="A76" s="24">
        <v>7770</v>
      </c>
      <c r="B76" s="24" t="s">
        <v>82</v>
      </c>
      <c r="C76" s="29"/>
      <c r="D76" s="42">
        <v>400</v>
      </c>
      <c r="E76" s="54">
        <v>289</v>
      </c>
      <c r="F76" s="55">
        <v>500</v>
      </c>
      <c r="G76" s="55">
        <v>690</v>
      </c>
      <c r="H76" s="55">
        <v>1000</v>
      </c>
    </row>
    <row r="77" spans="1:8" x14ac:dyDescent="0.25">
      <c r="A77" s="24">
        <v>7790</v>
      </c>
      <c r="B77" s="24" t="s">
        <v>5</v>
      </c>
      <c r="C77" s="29"/>
      <c r="D77" s="42">
        <v>10000</v>
      </c>
      <c r="E77" s="54">
        <v>9414</v>
      </c>
      <c r="F77" s="55">
        <v>30000</v>
      </c>
      <c r="G77" s="55">
        <v>6768</v>
      </c>
      <c r="H77" s="55">
        <v>20000</v>
      </c>
    </row>
    <row r="78" spans="1:8" x14ac:dyDescent="0.25">
      <c r="A78" s="24">
        <v>7830</v>
      </c>
      <c r="B78" s="24" t="s">
        <v>83</v>
      </c>
      <c r="C78" s="29"/>
      <c r="D78" s="42">
        <v>0</v>
      </c>
      <c r="E78" s="54">
        <v>0</v>
      </c>
      <c r="F78" s="55">
        <v>0</v>
      </c>
      <c r="G78" s="55"/>
      <c r="H78" s="55"/>
    </row>
    <row r="79" spans="1:8" x14ac:dyDescent="0.25">
      <c r="A79" s="31"/>
      <c r="B79" s="28"/>
      <c r="C79" s="29"/>
      <c r="D79" s="42" t="s">
        <v>22</v>
      </c>
      <c r="E79" s="54"/>
      <c r="F79" s="55"/>
      <c r="G79" s="55"/>
      <c r="H79" s="55"/>
    </row>
    <row r="80" spans="1:8" x14ac:dyDescent="0.25">
      <c r="A80" s="31"/>
      <c r="B80" s="28" t="s">
        <v>22</v>
      </c>
      <c r="C80" s="29"/>
      <c r="D80" s="42" t="s">
        <v>22</v>
      </c>
      <c r="E80" s="54" t="s">
        <v>22</v>
      </c>
      <c r="F80" s="55"/>
      <c r="G80" s="55"/>
      <c r="H80" s="55"/>
    </row>
    <row r="81" spans="1:8" ht="15.75" thickBot="1" x14ac:dyDescent="0.3">
      <c r="A81" s="32"/>
      <c r="B81" s="33" t="s">
        <v>6</v>
      </c>
      <c r="C81" s="35"/>
      <c r="D81" s="43">
        <f>SUM(D54:D78)</f>
        <v>170600</v>
      </c>
      <c r="E81" s="62">
        <f>SUM(E54:E78)</f>
        <v>157789</v>
      </c>
      <c r="F81" s="63">
        <f>SUM(F54:F78)</f>
        <v>231000</v>
      </c>
      <c r="G81" s="63">
        <f>SUM(G54:G78)</f>
        <v>171598</v>
      </c>
      <c r="H81" s="63">
        <f>SUM(H54:H80)</f>
        <v>240500</v>
      </c>
    </row>
    <row r="82" spans="1:8" x14ac:dyDescent="0.25">
      <c r="B82" s="3"/>
      <c r="C82" s="9"/>
      <c r="D82" s="44"/>
      <c r="E82" s="52" t="s">
        <v>22</v>
      </c>
      <c r="F82" s="57"/>
      <c r="G82" s="57"/>
      <c r="H82" s="53"/>
    </row>
    <row r="83" spans="1:8" x14ac:dyDescent="0.25">
      <c r="B83" s="3" t="s">
        <v>20</v>
      </c>
      <c r="C83" s="9"/>
      <c r="D83" s="44"/>
      <c r="E83" s="52" t="s">
        <v>22</v>
      </c>
      <c r="F83" s="57"/>
      <c r="G83" s="57"/>
      <c r="H83" s="53"/>
    </row>
    <row r="84" spans="1:8" x14ac:dyDescent="0.25">
      <c r="A84" s="31">
        <v>8050</v>
      </c>
      <c r="B84" s="28" t="s">
        <v>7</v>
      </c>
      <c r="C84" s="29"/>
      <c r="D84" s="42">
        <v>-5000</v>
      </c>
      <c r="E84" s="54">
        <v>-1185</v>
      </c>
      <c r="F84" s="55">
        <v>-1000</v>
      </c>
      <c r="G84" s="55">
        <v>-622</v>
      </c>
      <c r="H84" s="55">
        <v>-1000</v>
      </c>
    </row>
    <row r="85" spans="1:8" x14ac:dyDescent="0.25">
      <c r="A85" s="31">
        <v>8070</v>
      </c>
      <c r="B85" s="28" t="s">
        <v>84</v>
      </c>
      <c r="C85" s="29"/>
      <c r="D85" s="42"/>
      <c r="E85" s="54" t="s">
        <v>22</v>
      </c>
      <c r="F85" s="55"/>
      <c r="G85" s="55"/>
      <c r="H85" s="55"/>
    </row>
    <row r="86" spans="1:8" x14ac:dyDescent="0.25">
      <c r="A86" s="37"/>
      <c r="B86" s="30"/>
      <c r="C86" s="38"/>
      <c r="D86" s="45"/>
      <c r="E86" s="58"/>
      <c r="F86" s="59"/>
      <c r="G86" s="59"/>
      <c r="H86" s="55"/>
    </row>
    <row r="87" spans="1:8" ht="15.75" thickBot="1" x14ac:dyDescent="0.3">
      <c r="A87" s="32"/>
      <c r="B87" s="33" t="s">
        <v>8</v>
      </c>
      <c r="C87" s="35"/>
      <c r="D87" s="43">
        <f>SUM(D84:D85)</f>
        <v>-5000</v>
      </c>
      <c r="E87" s="62">
        <f>SUM(E84:E85)</f>
        <v>-1185</v>
      </c>
      <c r="F87" s="63">
        <f>SUM(F84:F85)</f>
        <v>-1000</v>
      </c>
      <c r="G87" s="63">
        <f>SUM(G84:G86)</f>
        <v>-622</v>
      </c>
      <c r="H87" s="63">
        <f>SUM(H84:H85)</f>
        <v>-1000</v>
      </c>
    </row>
    <row r="88" spans="1:8" x14ac:dyDescent="0.25">
      <c r="B88" s="2"/>
      <c r="C88" s="9"/>
      <c r="D88" s="44"/>
      <c r="E88" s="52"/>
      <c r="F88" s="53"/>
      <c r="G88" s="53"/>
      <c r="H88" s="53"/>
    </row>
    <row r="89" spans="1:8" x14ac:dyDescent="0.25">
      <c r="B89" s="3" t="s">
        <v>31</v>
      </c>
      <c r="C89" s="9"/>
      <c r="D89" s="44"/>
      <c r="E89" s="52"/>
      <c r="F89" s="53"/>
      <c r="G89" s="53"/>
      <c r="H89" s="53"/>
    </row>
    <row r="90" spans="1:8" x14ac:dyDescent="0.25">
      <c r="A90" s="24">
        <v>1</v>
      </c>
      <c r="B90" s="24" t="s">
        <v>85</v>
      </c>
      <c r="C90" s="29"/>
      <c r="D90" s="42">
        <v>5000</v>
      </c>
      <c r="E90" s="54">
        <v>11980</v>
      </c>
      <c r="F90" s="55">
        <v>20000</v>
      </c>
      <c r="G90" s="55">
        <v>19935</v>
      </c>
      <c r="H90" s="55">
        <v>20000</v>
      </c>
    </row>
    <row r="91" spans="1:8" x14ac:dyDescent="0.25">
      <c r="A91" s="24">
        <v>2</v>
      </c>
      <c r="B91" s="24" t="s">
        <v>24</v>
      </c>
      <c r="C91" s="29"/>
      <c r="D91" s="42">
        <v>18000</v>
      </c>
      <c r="E91" s="54">
        <v>74536</v>
      </c>
      <c r="F91" s="55">
        <v>70000</v>
      </c>
      <c r="G91" s="55">
        <v>277035</v>
      </c>
      <c r="H91" s="55">
        <v>10000</v>
      </c>
    </row>
    <row r="92" spans="1:8" x14ac:dyDescent="0.25">
      <c r="A92" s="24">
        <v>3</v>
      </c>
      <c r="B92" s="24" t="s">
        <v>21</v>
      </c>
      <c r="C92" s="29"/>
      <c r="D92" s="42">
        <v>130000</v>
      </c>
      <c r="E92" s="54">
        <v>120346</v>
      </c>
      <c r="F92" s="55">
        <v>0</v>
      </c>
      <c r="G92" s="55"/>
      <c r="H92" s="55">
        <v>120000</v>
      </c>
    </row>
    <row r="93" spans="1:8" x14ac:dyDescent="0.25">
      <c r="A93" s="24">
        <v>4</v>
      </c>
      <c r="B93" s="24" t="s">
        <v>86</v>
      </c>
      <c r="C93" s="29"/>
      <c r="D93" s="42"/>
      <c r="E93" s="54"/>
      <c r="F93" s="55"/>
      <c r="G93" s="55"/>
      <c r="H93" s="55"/>
    </row>
    <row r="94" spans="1:8" x14ac:dyDescent="0.25">
      <c r="A94" s="24">
        <v>5</v>
      </c>
      <c r="B94" s="24" t="s">
        <v>87</v>
      </c>
      <c r="C94" s="29"/>
      <c r="D94" s="42"/>
      <c r="E94" s="54"/>
      <c r="F94" s="55">
        <v>5000</v>
      </c>
      <c r="G94" s="55"/>
      <c r="H94" s="55"/>
    </row>
    <row r="95" spans="1:8" x14ac:dyDescent="0.25">
      <c r="A95" s="24">
        <v>6</v>
      </c>
      <c r="B95" s="24" t="s">
        <v>88</v>
      </c>
      <c r="C95" s="29"/>
      <c r="D95" s="42">
        <v>0</v>
      </c>
      <c r="E95" s="54">
        <v>42167</v>
      </c>
      <c r="F95" s="55">
        <v>100000</v>
      </c>
      <c r="G95" s="55"/>
      <c r="H95" s="55">
        <v>15000</v>
      </c>
    </row>
    <row r="96" spans="1:8" x14ac:dyDescent="0.25">
      <c r="A96" s="24">
        <v>7</v>
      </c>
      <c r="B96" s="24" t="s">
        <v>89</v>
      </c>
      <c r="C96" s="29"/>
      <c r="D96" s="42"/>
      <c r="E96" s="54"/>
      <c r="F96" s="55"/>
      <c r="G96" s="55"/>
      <c r="H96" s="55">
        <v>15000</v>
      </c>
    </row>
    <row r="97" spans="1:8" x14ac:dyDescent="0.25">
      <c r="A97" s="24">
        <v>8</v>
      </c>
      <c r="B97" s="24" t="s">
        <v>90</v>
      </c>
      <c r="C97" s="29"/>
      <c r="D97" s="42"/>
      <c r="E97" s="54"/>
      <c r="F97" s="55"/>
      <c r="G97" s="55"/>
      <c r="H97" s="55">
        <v>10000</v>
      </c>
    </row>
    <row r="98" spans="1:8" x14ac:dyDescent="0.25">
      <c r="A98" s="24">
        <v>9</v>
      </c>
      <c r="B98" s="24" t="s">
        <v>91</v>
      </c>
      <c r="C98" s="29"/>
      <c r="D98" s="42">
        <v>15000</v>
      </c>
      <c r="E98" s="54">
        <v>4440</v>
      </c>
      <c r="F98" s="55">
        <v>15000</v>
      </c>
      <c r="G98" s="55">
        <v>3546</v>
      </c>
      <c r="H98" s="55">
        <v>5000</v>
      </c>
    </row>
    <row r="99" spans="1:8" x14ac:dyDescent="0.25">
      <c r="A99" s="24">
        <v>10</v>
      </c>
      <c r="B99" s="24" t="s">
        <v>16</v>
      </c>
      <c r="C99" s="29"/>
      <c r="D99" s="42">
        <v>210000</v>
      </c>
      <c r="E99" s="54">
        <v>536255</v>
      </c>
      <c r="F99" s="55">
        <v>0</v>
      </c>
      <c r="G99" s="55"/>
      <c r="H99" s="55">
        <v>500000</v>
      </c>
    </row>
    <row r="100" spans="1:8" x14ac:dyDescent="0.25">
      <c r="A100" s="24">
        <v>11</v>
      </c>
      <c r="B100" s="24" t="s">
        <v>92</v>
      </c>
      <c r="C100" s="29"/>
      <c r="D100" s="42"/>
      <c r="E100" s="54"/>
      <c r="F100" s="55"/>
      <c r="G100" s="55" t="s">
        <v>22</v>
      </c>
      <c r="H100" s="55"/>
    </row>
    <row r="101" spans="1:8" x14ac:dyDescent="0.25">
      <c r="A101" s="24">
        <v>12</v>
      </c>
      <c r="B101" s="24" t="s">
        <v>48</v>
      </c>
      <c r="C101" s="26"/>
      <c r="D101" s="42"/>
      <c r="E101" s="54"/>
      <c r="F101" s="55"/>
      <c r="G101" s="55"/>
      <c r="H101" s="55"/>
    </row>
    <row r="102" spans="1:8" x14ac:dyDescent="0.25">
      <c r="A102" s="39">
        <v>13</v>
      </c>
      <c r="B102" s="39" t="s">
        <v>95</v>
      </c>
      <c r="C102" s="40"/>
      <c r="D102" s="45">
        <v>20000</v>
      </c>
      <c r="E102" s="58">
        <v>46063</v>
      </c>
      <c r="F102" s="59">
        <v>10000</v>
      </c>
      <c r="G102" s="59"/>
      <c r="H102" s="55"/>
    </row>
    <row r="103" spans="1:8" x14ac:dyDescent="0.25">
      <c r="A103" s="39">
        <v>14</v>
      </c>
      <c r="B103" s="39" t="s">
        <v>96</v>
      </c>
      <c r="C103" s="40"/>
      <c r="D103" s="45">
        <v>0</v>
      </c>
      <c r="E103" s="58">
        <v>0</v>
      </c>
      <c r="F103" s="59">
        <v>10000</v>
      </c>
      <c r="G103" s="59">
        <v>11952</v>
      </c>
      <c r="H103" s="55"/>
    </row>
    <row r="104" spans="1:8" x14ac:dyDescent="0.25">
      <c r="A104" s="39">
        <v>15</v>
      </c>
      <c r="B104" s="39" t="s">
        <v>97</v>
      </c>
      <c r="C104" s="40"/>
      <c r="D104" s="45">
        <v>0</v>
      </c>
      <c r="E104" s="58">
        <v>0</v>
      </c>
      <c r="F104" s="59">
        <v>35000</v>
      </c>
      <c r="G104" s="59">
        <v>1464</v>
      </c>
      <c r="H104" s="55"/>
    </row>
    <row r="105" spans="1:8" ht="15.75" thickBot="1" x14ac:dyDescent="0.3">
      <c r="A105" s="32"/>
      <c r="B105" s="33" t="s">
        <v>32</v>
      </c>
      <c r="C105" s="35"/>
      <c r="D105" s="43">
        <f>SUM(D90:D104)</f>
        <v>398000</v>
      </c>
      <c r="E105" s="62">
        <f>SUM(E90:E104)</f>
        <v>835787</v>
      </c>
      <c r="F105" s="63">
        <f>SUM(F90:F104)</f>
        <v>265000</v>
      </c>
      <c r="G105" s="63">
        <f>SUM(G90:G104)</f>
        <v>313932</v>
      </c>
      <c r="H105" s="63">
        <f>SUM(H90:H104)</f>
        <v>695000</v>
      </c>
    </row>
    <row r="106" spans="1:8" x14ac:dyDescent="0.25">
      <c r="B106" s="20"/>
      <c r="C106" s="9"/>
      <c r="D106" s="44"/>
      <c r="E106" s="52"/>
      <c r="F106" s="53"/>
      <c r="G106" s="53"/>
      <c r="H106" s="53"/>
    </row>
    <row r="107" spans="1:8" x14ac:dyDescent="0.25">
      <c r="B107" s="3"/>
      <c r="C107" s="9"/>
      <c r="D107" s="44"/>
      <c r="E107" s="52" t="s">
        <v>22</v>
      </c>
      <c r="F107" s="57"/>
      <c r="G107" s="57"/>
      <c r="H107" s="53"/>
    </row>
    <row r="108" spans="1:8" ht="15.75" thickBot="1" x14ac:dyDescent="0.3">
      <c r="B108" s="3" t="s">
        <v>9</v>
      </c>
      <c r="C108" s="9"/>
      <c r="D108" s="44"/>
      <c r="E108" s="52" t="s">
        <v>22</v>
      </c>
      <c r="F108" s="57"/>
      <c r="G108" s="57"/>
      <c r="H108" s="53"/>
    </row>
    <row r="109" spans="1:8" ht="15.75" thickBot="1" x14ac:dyDescent="0.3">
      <c r="B109" s="4" t="s">
        <v>10</v>
      </c>
      <c r="C109" s="11"/>
      <c r="D109" s="41">
        <f>-(D26+D87)</f>
        <v>765000</v>
      </c>
      <c r="E109" s="60">
        <f>-(E26+E87)</f>
        <v>1100911</v>
      </c>
      <c r="F109" s="55">
        <f>-(F26+F87)</f>
        <v>1043666.46</v>
      </c>
      <c r="G109" s="55">
        <f>-(G26+G87)</f>
        <v>1252152</v>
      </c>
      <c r="H109" s="55">
        <f>-(H26+H87)</f>
        <v>1230825.1099999999</v>
      </c>
    </row>
    <row r="110" spans="1:8" ht="15.75" thickBot="1" x14ac:dyDescent="0.3">
      <c r="B110" s="4" t="s">
        <v>11</v>
      </c>
      <c r="C110" s="11"/>
      <c r="D110" s="41">
        <f>-(D38+D51+D81+D105)</f>
        <v>-823600</v>
      </c>
      <c r="E110" s="60">
        <f>-(E38+E51+E81+E105)</f>
        <v>-1266984</v>
      </c>
      <c r="F110" s="56">
        <f>-(F38+F51+F81+F105)</f>
        <v>-675000</v>
      </c>
      <c r="G110" s="56">
        <f>-(G38+G51+G81+G105)</f>
        <v>-602713</v>
      </c>
      <c r="H110" s="59">
        <f>-(H105+H81+H51+H38)</f>
        <v>-1118500</v>
      </c>
    </row>
    <row r="111" spans="1:8" ht="15.75" thickBot="1" x14ac:dyDescent="0.3">
      <c r="B111" s="4" t="s">
        <v>12</v>
      </c>
      <c r="C111" s="11"/>
      <c r="D111" s="41">
        <f>D109+D110</f>
        <v>-58600</v>
      </c>
      <c r="E111" s="64">
        <f>E109+E110</f>
        <v>-166073</v>
      </c>
      <c r="F111" s="65">
        <f>SUM(F109:F110)</f>
        <v>368666.45999999996</v>
      </c>
      <c r="G111" s="66">
        <f>SUM(G109:G110)</f>
        <v>649439</v>
      </c>
      <c r="H111" s="67">
        <f>SUM(H109:H110)</f>
        <v>112325.10999999987</v>
      </c>
    </row>
    <row r="112" spans="1:8" x14ac:dyDescent="0.25">
      <c r="B112" s="2"/>
      <c r="C112" s="16"/>
      <c r="D112" s="14"/>
      <c r="E112" s="52" t="s">
        <v>22</v>
      </c>
    </row>
    <row r="113" spans="5:5" x14ac:dyDescent="0.25">
      <c r="E113" s="46" t="s">
        <v>22</v>
      </c>
    </row>
  </sheetData>
  <mergeCells count="1">
    <mergeCell ref="B1:H1"/>
  </mergeCells>
  <printOptions horizontalCentered="1" verticalCentered="1" gridLines="1"/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Side &amp;P av &amp;N</oddFooter>
  </headerFooter>
  <rowBreaks count="1" manualBreakCount="1">
    <brk id="8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EC329F88BFBB4CAA3070DB3C7C5101" ma:contentTypeVersion="10" ma:contentTypeDescription="Opprett et nytt dokument." ma:contentTypeScope="" ma:versionID="866fd62ca1e0396382d09fc39bd0a4f2">
  <xsd:schema xmlns:xsd="http://www.w3.org/2001/XMLSchema" xmlns:xs="http://www.w3.org/2001/XMLSchema" xmlns:p="http://schemas.microsoft.com/office/2006/metadata/properties" xmlns:ns2="3a5631df-8072-46eb-9a5c-3250c86f82e0" targetNamespace="http://schemas.microsoft.com/office/2006/metadata/properties" ma:root="true" ma:fieldsID="bb386f954ca20cce48c1ff07454b1608" ns2:_="">
    <xsd:import namespace="3a5631df-8072-46eb-9a5c-3250c86f82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631df-8072-46eb-9a5c-3250c86f82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2BC03D-1DD6-4CF8-A0C0-7FB1AA830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631df-8072-46eb-9a5c-3250c86f8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E9D97-D57D-4D2F-BA63-AFF2F4A72900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e1136aec-1f9c-4c49-b730-50d9322eaa2d"/>
    <ds:schemaRef ds:uri="http://purl.org/dc/terms/"/>
    <ds:schemaRef ds:uri="http://purl.org/dc/elements/1.1/"/>
    <ds:schemaRef ds:uri="http://schemas.microsoft.com/office/infopath/2007/PartnerControls"/>
    <ds:schemaRef ds:uri="f2625da2-1666-46b8-a0ef-858d44de552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769EA42-BEF4-43F8-A66F-A20228AF16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Ark1</vt:lpstr>
      <vt:lpstr>'Ark1'!Utskriftsområde</vt:lpstr>
      <vt:lpstr>'Ark1'!Utskriftstitler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Graven</dc:creator>
  <cp:lastModifiedBy>Maja Aas</cp:lastModifiedBy>
  <cp:lastPrinted>2020-01-30T13:24:15Z</cp:lastPrinted>
  <dcterms:created xsi:type="dcterms:W3CDTF">2008-04-17T09:39:01Z</dcterms:created>
  <dcterms:modified xsi:type="dcterms:W3CDTF">2021-02-12T15:39:33Z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0x01010008EC329F88BFBB4CAA3070DB3C7C5101</vt:lpwstr>
  </property>
</Properties>
</file>